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50"/>
  </bookViews>
  <sheets>
    <sheet name="Summary" sheetId="3" r:id="rId1"/>
    <sheet name="Questionnaire" sheetId="1" r:id="rId2"/>
    <sheet name="Reference" sheetId="2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G33" i="1"/>
  <c r="H33" i="1"/>
  <c r="E34" i="1"/>
  <c r="G34" i="1"/>
  <c r="H34" i="1"/>
  <c r="E35" i="1"/>
  <c r="G35" i="1"/>
  <c r="H35" i="1"/>
  <c r="B26" i="3"/>
  <c r="E36" i="1"/>
  <c r="G36" i="1"/>
  <c r="H36" i="1"/>
  <c r="E37" i="1"/>
  <c r="G37" i="1"/>
  <c r="H37" i="1"/>
  <c r="E38" i="1"/>
  <c r="G38" i="1"/>
  <c r="H38" i="1"/>
  <c r="B27" i="3"/>
  <c r="E39" i="1"/>
  <c r="G39" i="1"/>
  <c r="H39" i="1"/>
  <c r="E40" i="1"/>
  <c r="G40" i="1"/>
  <c r="H40" i="1"/>
  <c r="E41" i="1"/>
  <c r="G41" i="1"/>
  <c r="H41" i="1"/>
  <c r="B28" i="3"/>
  <c r="E42" i="1"/>
  <c r="G42" i="1"/>
  <c r="H42" i="1"/>
  <c r="B29" i="3"/>
  <c r="B30" i="3"/>
  <c r="B25" i="3"/>
  <c r="B15" i="3"/>
  <c r="E22" i="1"/>
  <c r="G22" i="1"/>
  <c r="H22" i="1"/>
  <c r="E21" i="1"/>
  <c r="G21" i="1"/>
  <c r="H21" i="1"/>
  <c r="G23" i="1"/>
  <c r="E23" i="1"/>
  <c r="H23" i="1"/>
  <c r="B16" i="3"/>
  <c r="E24" i="1"/>
  <c r="G24" i="1"/>
  <c r="H24" i="1"/>
  <c r="E25" i="1"/>
  <c r="G25" i="1"/>
  <c r="H25" i="1"/>
  <c r="B17" i="3"/>
  <c r="E28" i="1"/>
  <c r="G28" i="1"/>
  <c r="H28" i="1"/>
  <c r="B18" i="3"/>
  <c r="E31" i="1"/>
  <c r="G31" i="1"/>
  <c r="H31" i="1"/>
  <c r="B19" i="3"/>
  <c r="B14" i="3"/>
  <c r="B5" i="3"/>
  <c r="B6" i="3"/>
  <c r="B7" i="3"/>
  <c r="B8" i="3"/>
  <c r="B9" i="3"/>
  <c r="B4" i="3"/>
  <c r="B2" i="3"/>
  <c r="E18" i="1"/>
  <c r="G18" i="1"/>
  <c r="H18" i="1"/>
  <c r="E19" i="1"/>
  <c r="G19" i="1"/>
  <c r="H19" i="1"/>
  <c r="E20" i="1"/>
  <c r="G20" i="1"/>
  <c r="H20" i="1"/>
  <c r="E14" i="1"/>
  <c r="G14" i="1"/>
  <c r="H14" i="1"/>
  <c r="E15" i="1"/>
  <c r="G15" i="1"/>
  <c r="H15" i="1"/>
  <c r="E16" i="1"/>
  <c r="G16" i="1"/>
  <c r="H16" i="1"/>
  <c r="G17" i="1"/>
  <c r="E17" i="1"/>
  <c r="H17" i="1"/>
  <c r="E11" i="1"/>
  <c r="G11" i="1"/>
  <c r="H11" i="1"/>
  <c r="E12" i="1"/>
  <c r="G12" i="1"/>
  <c r="H12" i="1"/>
  <c r="E13" i="1"/>
  <c r="G13" i="1"/>
  <c r="H13" i="1"/>
  <c r="E8" i="1"/>
  <c r="G8" i="1"/>
  <c r="H8" i="1"/>
  <c r="E9" i="1"/>
  <c r="G9" i="1"/>
  <c r="H9" i="1"/>
  <c r="E10" i="1"/>
  <c r="G10" i="1"/>
  <c r="H10" i="1"/>
  <c r="E5" i="1"/>
  <c r="G5" i="1"/>
  <c r="H5" i="1"/>
  <c r="E6" i="1"/>
  <c r="G6" i="1"/>
  <c r="H6" i="1"/>
  <c r="E7" i="1"/>
  <c r="G7" i="1"/>
  <c r="H7" i="1"/>
  <c r="E2" i="1"/>
  <c r="G2" i="1"/>
  <c r="H2" i="1"/>
  <c r="E3" i="1"/>
  <c r="G3" i="1"/>
  <c r="H3" i="1"/>
  <c r="G4" i="1"/>
  <c r="H4" i="1"/>
  <c r="H47" i="1"/>
  <c r="H46" i="1"/>
  <c r="H45" i="1"/>
  <c r="H44" i="1"/>
  <c r="H43" i="1"/>
  <c r="H32" i="1"/>
  <c r="H30" i="1"/>
  <c r="H29" i="1"/>
  <c r="H27" i="1"/>
  <c r="H26" i="1"/>
  <c r="E4" i="1"/>
  <c r="G47" i="1"/>
  <c r="G46" i="1"/>
  <c r="G45" i="1"/>
  <c r="G44" i="1"/>
  <c r="G43" i="1"/>
  <c r="G32" i="1"/>
  <c r="G30" i="1"/>
  <c r="G29" i="1"/>
  <c r="G27" i="1"/>
  <c r="G26" i="1"/>
  <c r="E47" i="1"/>
  <c r="E46" i="1"/>
  <c r="E45" i="1"/>
  <c r="E44" i="1"/>
  <c r="E43" i="1"/>
  <c r="E32" i="1"/>
  <c r="E30" i="1"/>
  <c r="E29" i="1"/>
  <c r="E27" i="1"/>
  <c r="E26" i="1"/>
</calcChain>
</file>

<file path=xl/sharedStrings.xml><?xml version="1.0" encoding="utf-8"?>
<sst xmlns="http://schemas.openxmlformats.org/spreadsheetml/2006/main" count="199" uniqueCount="85">
  <si>
    <t>Maturity Dimension</t>
  </si>
  <si>
    <t>Maturity Area</t>
  </si>
  <si>
    <t>Analytics and Insights</t>
  </si>
  <si>
    <t>Ad-Hoc Queries and Analysis</t>
  </si>
  <si>
    <t>OLAP Analytics and Dashboards</t>
  </si>
  <si>
    <t>Big Data Analytics/Mining and Static Models</t>
  </si>
  <si>
    <t>Cognitive Computing and Dynamic Models</t>
  </si>
  <si>
    <t>Capability</t>
  </si>
  <si>
    <t>Run canned reports with custom filters in interactive or batch mode</t>
  </si>
  <si>
    <t>Save reports with custom filters and run them on a schedule</t>
  </si>
  <si>
    <t>Interactive UI to customize the reports - columns, filters, sorts, etc.</t>
  </si>
  <si>
    <t>Well defined metadata model to support report customization</t>
  </si>
  <si>
    <t>Save and run fully custom reports in interactive or batch mode</t>
  </si>
  <si>
    <t>Deliver reports via multiple channels - email, alerts, mobile etc.</t>
  </si>
  <si>
    <t>Operational Reporting</t>
  </si>
  <si>
    <t>Metadata driven data flow, transformation, and governance</t>
  </si>
  <si>
    <t>On-demand drill-down and drill-across dimensional data model</t>
  </si>
  <si>
    <t>Correlation detection and pattern mining</t>
  </si>
  <si>
    <t>Derive static models from discovered patterns</t>
  </si>
  <si>
    <t>Apply models on new data sets to infer recommendations</t>
  </si>
  <si>
    <t>Extract information from Natural Language data</t>
  </si>
  <si>
    <t>Leverage machine learning for creating data-driven dynamic models</t>
  </si>
  <si>
    <t>A digital expertise model of the domain that adapts to new information</t>
  </si>
  <si>
    <t>Apply such expertise models to sample data sets to make recommendations</t>
  </si>
  <si>
    <t>Big Data</t>
  </si>
  <si>
    <t>Disparate Big Data ETL</t>
  </si>
  <si>
    <t>Big Data + Spatial Encrichment</t>
  </si>
  <si>
    <t>Digital Consumer + News/Social Enrichment</t>
  </si>
  <si>
    <t>Longitudinal Property Record + Temporal Enrichment</t>
  </si>
  <si>
    <t>Integrate multiple data sources and subject areas</t>
  </si>
  <si>
    <t>Purpose driven multi-dimensional data cubes</t>
  </si>
  <si>
    <t>Canonical data model to support business evolution</t>
  </si>
  <si>
    <t>Combine property data with spatial information by subject area</t>
  </si>
  <si>
    <t>Enrich property attributes with subject area based spatial information</t>
  </si>
  <si>
    <t>Integrate the digital consumer data - sellers, buyers, and investors</t>
  </si>
  <si>
    <t>Established property master with time dimension</t>
  </si>
  <si>
    <t>All related subject areas mapped to a common timeline</t>
  </si>
  <si>
    <t>Metadata model upgraded to evolve with time - metadata history management</t>
  </si>
  <si>
    <t>Dynamic LPR + Streaming Data Integration</t>
  </si>
  <si>
    <t>Collect and correlate streaming data on the LPR timeline</t>
  </si>
  <si>
    <t>Cross-domain LPR integration</t>
  </si>
  <si>
    <t>Integrate news from multiple domains on the LPR timeline</t>
  </si>
  <si>
    <t>Integrate social network data across all roles on the LPR timeline</t>
  </si>
  <si>
    <t>Big Data &amp; Insights Retrieval</t>
  </si>
  <si>
    <t>Standardized floor plans, 3D models, and virtual tour data</t>
  </si>
  <si>
    <t>Structured Queries and EDI</t>
  </si>
  <si>
    <t>B2B Integration and Web Services</t>
  </si>
  <si>
    <t>Ontology-based APIs</t>
  </si>
  <si>
    <t>Contextual &amp; Intentional NLP Dialog</t>
  </si>
  <si>
    <t>Application specific queries optimized for targeted performance</t>
  </si>
  <si>
    <t>Inter-LoB and B2B integration over EDI-like payloads</t>
  </si>
  <si>
    <t>m-to-n Protocol and Payload transformations</t>
  </si>
  <si>
    <t>Common schemas for Real Estate data - RESO, MISMO, etc.</t>
  </si>
  <si>
    <t>Web Services for data and transactional functions</t>
  </si>
  <si>
    <t>Use Case driven APIs</t>
  </si>
  <si>
    <t>Organizational and B2B service registries</t>
  </si>
  <si>
    <t>Application use case based APIs - designed for targeted performance</t>
  </si>
  <si>
    <t>RESTful APIs with JSON/XML payloads</t>
  </si>
  <si>
    <t>API Gateway for security, accounting, and scalability</t>
  </si>
  <si>
    <t>Real estate cross-functional ontology adapted across systems</t>
  </si>
  <si>
    <t>Real Estate API Gateway - dynamic APIs, security, accounting, and scalability</t>
  </si>
  <si>
    <t>Incremental Ontology evolution and governance</t>
  </si>
  <si>
    <t>Natural language responses</t>
  </si>
  <si>
    <t>Natural language querying</t>
  </si>
  <si>
    <t>Machine learning models for user intention inference</t>
  </si>
  <si>
    <t>1 - Do not have the capability</t>
  </si>
  <si>
    <t>2 - Researching the capabilty</t>
  </si>
  <si>
    <t>3 - Completed a Proof of Concept</t>
  </si>
  <si>
    <t>4 - Implemented a successful Pilot</t>
  </si>
  <si>
    <t>5 - In Production</t>
  </si>
  <si>
    <t>Technology Implementation Stage</t>
  </si>
  <si>
    <t>1 - No capabilities</t>
  </si>
  <si>
    <t>2 - 25% of capabilities</t>
  </si>
  <si>
    <t>3 - 50% of capabilities</t>
  </si>
  <si>
    <t>4 - 75% of capabilities</t>
  </si>
  <si>
    <t>5 - 100% of capabilities</t>
  </si>
  <si>
    <t>Extent of the Capability</t>
  </si>
  <si>
    <t>Extent of Capability</t>
  </si>
  <si>
    <t>Score</t>
  </si>
  <si>
    <t>No Selection</t>
  </si>
  <si>
    <t>Max</t>
  </si>
  <si>
    <t>Deliver data via role-based interactive and customizable dashboards</t>
  </si>
  <si>
    <t>Combined
Score</t>
  </si>
  <si>
    <t>B2B Integration     Web Services</t>
  </si>
  <si>
    <t>Overall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</si>
</sst>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/>
    <xf numFmtId="0" fontId="2" fillId="0" borderId="0" xfId="0" applyFont="1" applyAlignment="1">
      <alignment horizontal="center" wrapText="1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2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4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1" xfId="0" applyFont="1" applyFill="1" applyBorder="1"/>
    <xf numFmtId="9" fontId="0" fillId="0" borderId="4" xfId="1" applyFont="1" applyBorder="1"/>
    <xf numFmtId="9" fontId="0" fillId="0" borderId="6" xfId="1" applyFont="1" applyBorder="1"/>
    <xf numFmtId="9" fontId="1" fillId="5" borderId="2" xfId="0" applyNumberFormat="1" applyFont="1" applyFill="1" applyBorder="1"/>
    <xf numFmtId="0" fontId="5" fillId="0" borderId="0" xfId="0" applyFont="1"/>
    <xf numFmtId="9" fontId="5" fillId="0" borderId="0" xfId="1" applyFont="1"/>
    <xf numFmtId="0" fontId="4" fillId="5" borderId="1" xfId="0" applyFont="1" applyFill="1" applyBorder="1"/>
    <xf numFmtId="9" fontId="4" fillId="5" borderId="2" xfId="0" applyNumberFormat="1" applyFont="1" applyFill="1" applyBorder="1"/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Analytics and Insights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Summary!$A$5:$A$9</c:f>
              <c:strCache>
                <c:ptCount val="5"/>
                <c:pt idx="0">
                  <c:v>Operational Reporting</c:v>
                </c:pt>
                <c:pt idx="1">
                  <c:v>Ad-Hoc Queries and Analysis</c:v>
                </c:pt>
                <c:pt idx="2">
                  <c:v>OLAP Analytics and Dashboards</c:v>
                </c:pt>
                <c:pt idx="3">
                  <c:v>Big Data Analytics/Mining and Static Models</c:v>
                </c:pt>
                <c:pt idx="4">
                  <c:v>Cognitive Computing and Dynamic Models</c:v>
                </c:pt>
              </c:strCache>
            </c:strRef>
          </c:cat>
          <c:val>
            <c:numRef>
              <c:f>Summary!$B$5:$B$9</c:f>
              <c:numCache>
                <c:formatCode>0%</c:formatCode>
                <c:ptCount val="5"/>
                <c:pt idx="0">
                  <c:v>0.96666666666666667</c:v>
                </c:pt>
                <c:pt idx="1">
                  <c:v>0.9</c:v>
                </c:pt>
                <c:pt idx="2">
                  <c:v>0.8666666666666667</c:v>
                </c:pt>
                <c:pt idx="3">
                  <c:v>0.7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EAA-B731-EE6600097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802088"/>
        <c:axId val="488803072"/>
      </c:barChart>
      <c:catAx>
        <c:axId val="48880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803072"/>
        <c:crosses val="autoZero"/>
        <c:auto val="1"/>
        <c:lblAlgn val="ctr"/>
        <c:lblOffset val="100"/>
        <c:noMultiLvlLbl val="0"/>
      </c:catAx>
      <c:valAx>
        <c:axId val="4888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80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Big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Summary!$A$15:$A$19</c:f>
              <c:strCache>
                <c:ptCount val="5"/>
                <c:pt idx="0">
                  <c:v>Disparate Big Data ETL</c:v>
                </c:pt>
                <c:pt idx="1">
                  <c:v>Big Data + Spatial Encrichment</c:v>
                </c:pt>
                <c:pt idx="2">
                  <c:v>Longitudinal Property Record + Temporal Enrichment</c:v>
                </c:pt>
                <c:pt idx="3">
                  <c:v>Digital Consumer + News/Social Enrichment</c:v>
                </c:pt>
                <c:pt idx="4">
                  <c:v>Dynamic LPR + Streaming Data Integration</c:v>
                </c:pt>
              </c:strCache>
            </c:strRef>
          </c:cat>
          <c:val>
            <c:numRef>
              <c:f>Summary!$B$15:$B$19</c:f>
              <c:numCache>
                <c:formatCode>0%</c:formatCode>
                <c:ptCount val="5"/>
                <c:pt idx="0">
                  <c:v>0.9</c:v>
                </c:pt>
                <c:pt idx="1">
                  <c:v>0.6</c:v>
                </c:pt>
                <c:pt idx="2">
                  <c:v>0.3</c:v>
                </c:pt>
                <c:pt idx="3">
                  <c:v>0.16666666666666666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4-447D-9184-219C0E80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236864"/>
        <c:axId val="497237192"/>
      </c:barChart>
      <c:catAx>
        <c:axId val="4972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37192"/>
        <c:crosses val="autoZero"/>
        <c:auto val="1"/>
        <c:lblAlgn val="ctr"/>
        <c:lblOffset val="100"/>
        <c:noMultiLvlLbl val="0"/>
      </c:catAx>
      <c:valAx>
        <c:axId val="49723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3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Big</a:t>
            </a:r>
            <a:r>
              <a:rPr lang="en-US" baseline="0"/>
              <a:t> Data &amp; Insights Retrieval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Summary!$A$26:$A$30</c:f>
              <c:strCache>
                <c:ptCount val="5"/>
                <c:pt idx="0">
                  <c:v>Structured Queries and EDI</c:v>
                </c:pt>
                <c:pt idx="1">
                  <c:v>B2B Integration     Web Services</c:v>
                </c:pt>
                <c:pt idx="2">
                  <c:v>Use Case driven APIs</c:v>
                </c:pt>
                <c:pt idx="3">
                  <c:v>Ontology-based APIs</c:v>
                </c:pt>
                <c:pt idx="4">
                  <c:v>Contextual &amp; Intentional NLP Dialog</c:v>
                </c:pt>
              </c:strCache>
            </c:strRef>
          </c:cat>
          <c:val>
            <c:numRef>
              <c:f>Summary!$B$26:$B$30</c:f>
              <c:numCache>
                <c:formatCode>0%</c:formatCode>
                <c:ptCount val="5"/>
                <c:pt idx="0">
                  <c:v>0.8666666666666667</c:v>
                </c:pt>
                <c:pt idx="1">
                  <c:v>0.8</c:v>
                </c:pt>
                <c:pt idx="2">
                  <c:v>0.8666666666666667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B-4952-87DC-1B1F82CC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8133112"/>
        <c:axId val="588132128"/>
      </c:barChart>
      <c:catAx>
        <c:axId val="58813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132128"/>
        <c:crosses val="autoZero"/>
        <c:auto val="1"/>
        <c:lblAlgn val="ctr"/>
        <c:lblOffset val="100"/>
        <c:noMultiLvlLbl val="0"/>
      </c:catAx>
      <c:valAx>
        <c:axId val="58813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13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276224</xdr:colOff>
      <xdr:row>3</xdr:row>
      <xdr:rowOff>120650</xdr:rowOff>
    </xdr:from>
    <xdr:to>
      <xdr:col>12</xdr:col>
      <xdr:colOff>234949</xdr:colOff>
      <xdr:row>12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257175</xdr:colOff>
      <xdr:row>13</xdr:row>
      <xdr:rowOff>3175</xdr:rowOff>
    </xdr:from>
    <xdr:to>
      <xdr:col>12</xdr:col>
      <xdr:colOff>234951</xdr:colOff>
      <xdr:row>22</xdr:row>
      <xdr:rowOff>74706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257734</xdr:colOff>
      <xdr:row>24</xdr:row>
      <xdr:rowOff>6725</xdr:rowOff>
    </xdr:from>
    <xdr:to>
      <xdr:col>12</xdr:col>
      <xdr:colOff>224117</xdr:colOff>
      <xdr:row>33</xdr:row>
      <xdr:rowOff>82177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zoomScale="85" zoomScaleNormal="85" workbookViewId="0">
      <selection activeCell="B23" sqref="B23"/>
    </sheetView>
  </sheetViews>
  <sheetFormatPr defaultRowHeight="14.5" x14ac:dyDescent="0.35"/>
  <cols>
    <col min="1" max="1" width="45.6328125" bestFit="1" customWidth="1"/>
    <col min="3" max="3" width="0" hidden="1" customWidth="1"/>
  </cols>
  <sheetData>
    <row r="2" spans="1:3" ht="18.5" x14ac:dyDescent="0.45">
      <c r="A2" s="34" t="s">
        <v>84</v>
      </c>
      <c r="B2" s="35">
        <f>(B4+B14+B24)/3</f>
        <v>0.39333333333333337</v>
      </c>
    </row>
    <row r="3" spans="1:3" ht="15" thickBot="1" x14ac:dyDescent="0.4"/>
    <row r="4" spans="1:3" x14ac:dyDescent="0.35">
      <c r="A4" s="30" t="s">
        <v>2</v>
      </c>
      <c r="B4" s="33">
        <f>AVERAGE(B5:B9)</f>
        <v>0.7466666666666667</v>
      </c>
      <c r="C4" t="s">
        <v>80</v>
      </c>
    </row>
    <row r="5" spans="1:3" x14ac:dyDescent="0.35">
      <c r="A5" s="2" t="s">
        <v>14</v>
      </c>
      <c r="B5" s="31">
        <f>SUM(Questionnaire!H2:H4)/C5</f>
        <v>0.96666666666666667</v>
      </c>
      <c r="C5">
        <v>30</v>
      </c>
    </row>
    <row r="6" spans="1:3" x14ac:dyDescent="0.35">
      <c r="A6" s="2" t="s">
        <v>3</v>
      </c>
      <c r="B6" s="31">
        <f>SUM(Questionnaire!H5:H7)/C6</f>
        <v>0.9</v>
      </c>
      <c r="C6">
        <v>30</v>
      </c>
    </row>
    <row r="7" spans="1:3" x14ac:dyDescent="0.35">
      <c r="A7" s="2" t="s">
        <v>4</v>
      </c>
      <c r="B7" s="31">
        <f>SUM(Questionnaire!H8:H10)/C7</f>
        <v>0.8666666666666667</v>
      </c>
      <c r="C7">
        <v>30</v>
      </c>
    </row>
    <row r="8" spans="1:3" x14ac:dyDescent="0.35">
      <c r="A8" s="2" t="s">
        <v>5</v>
      </c>
      <c r="B8" s="31">
        <f>SUM(Questionnaire!H11:H13)/C8</f>
        <v>0.7</v>
      </c>
      <c r="C8">
        <v>30</v>
      </c>
    </row>
    <row r="9" spans="1:3" ht="15" thickBot="1" x14ac:dyDescent="0.4">
      <c r="A9" s="4" t="s">
        <v>6</v>
      </c>
      <c r="B9" s="32">
        <f>SUM(Questionnaire!H14:H17)/C9</f>
        <v>0.3</v>
      </c>
      <c r="C9">
        <v>40</v>
      </c>
    </row>
    <row r="10" spans="1:3" x14ac:dyDescent="0.35">
      <c r="B10" s="10"/>
    </row>
    <row r="11" spans="1:3" x14ac:dyDescent="0.35">
      <c r="B11" s="10"/>
    </row>
    <row r="12" spans="1:3" x14ac:dyDescent="0.35">
      <c r="B12" s="10"/>
    </row>
    <row r="13" spans="1:3" ht="15" thickBot="1" x14ac:dyDescent="0.4">
      <c r="B13" s="10"/>
    </row>
    <row r="14" spans="1:3" x14ac:dyDescent="0.35">
      <c r="A14" s="36" t="s">
        <v>24</v>
      </c>
      <c r="B14" s="37">
        <f>AVERAGE(B15:B19)</f>
        <v>0.4333333333333334</v>
      </c>
      <c r="C14">
        <v>30</v>
      </c>
    </row>
    <row r="15" spans="1:3" x14ac:dyDescent="0.35">
      <c r="A15" s="2" t="s">
        <v>25</v>
      </c>
      <c r="B15" s="31">
        <f>SUM(Questionnaire!H18:H20)/C14</f>
        <v>0.9</v>
      </c>
      <c r="C15">
        <v>30</v>
      </c>
    </row>
    <row r="16" spans="1:3" x14ac:dyDescent="0.35">
      <c r="A16" s="2" t="s">
        <v>26</v>
      </c>
      <c r="B16" s="31">
        <f>SUM(Questionnaire!H21:H23)/C15</f>
        <v>0.6</v>
      </c>
      <c r="C16">
        <v>30</v>
      </c>
    </row>
    <row r="17" spans="1:3" x14ac:dyDescent="0.35">
      <c r="A17" s="2" t="s">
        <v>28</v>
      </c>
      <c r="B17" s="31">
        <f>SUM(Questionnaire!H24:H26)/C16</f>
        <v>0.3</v>
      </c>
      <c r="C17">
        <v>30</v>
      </c>
    </row>
    <row r="18" spans="1:3" x14ac:dyDescent="0.35">
      <c r="A18" s="2" t="s">
        <v>27</v>
      </c>
      <c r="B18" s="31">
        <f>SUM(Questionnaire!H27:H29)/C17</f>
        <v>0.16666666666666666</v>
      </c>
      <c r="C18">
        <v>30</v>
      </c>
    </row>
    <row r="19" spans="1:3" ht="15" thickBot="1" x14ac:dyDescent="0.4">
      <c r="A19" s="4" t="s">
        <v>38</v>
      </c>
      <c r="B19" s="32">
        <f>SUM(Questionnaire!H30:H32)/C18</f>
        <v>0.2</v>
      </c>
    </row>
    <row r="20" spans="1:3" x14ac:dyDescent="0.35">
      <c r="B20" s="10"/>
    </row>
    <row r="21" spans="1:3" x14ac:dyDescent="0.35">
      <c r="B21" s="10"/>
    </row>
    <row r="22" spans="1:3" x14ac:dyDescent="0.35">
      <c r="B22" s="10"/>
    </row>
    <row r="23" spans="1:3" x14ac:dyDescent="0.35">
      <c r="B23" s="10"/>
    </row>
    <row r="24" spans="1:3" ht="15" thickBot="1" x14ac:dyDescent="0.4">
      <c r="B24" s="10"/>
    </row>
    <row r="25" spans="1:3" x14ac:dyDescent="0.35">
      <c r="A25" s="30" t="s">
        <v>43</v>
      </c>
      <c r="B25" s="33">
        <f>AVERAGE(B26:B30)</f>
        <v>0.52666666666666662</v>
      </c>
      <c r="C25">
        <v>30</v>
      </c>
    </row>
    <row r="26" spans="1:3" x14ac:dyDescent="0.35">
      <c r="A26" s="2" t="s">
        <v>45</v>
      </c>
      <c r="B26" s="31">
        <f>SUM(Questionnaire!H33:H35)/C25</f>
        <v>0.8666666666666667</v>
      </c>
      <c r="C26">
        <v>30</v>
      </c>
    </row>
    <row r="27" spans="1:3" x14ac:dyDescent="0.35">
      <c r="A27" s="2" t="s">
        <v>83</v>
      </c>
      <c r="B27" s="31">
        <f>SUM(Questionnaire!H36:H38)/C26</f>
        <v>0.8</v>
      </c>
      <c r="C27">
        <v>30</v>
      </c>
    </row>
    <row r="28" spans="1:3" x14ac:dyDescent="0.35">
      <c r="A28" s="2" t="s">
        <v>54</v>
      </c>
      <c r="B28" s="31">
        <f>SUM(Questionnaire!H39:H41)/C27</f>
        <v>0.8666666666666667</v>
      </c>
      <c r="C28">
        <v>30</v>
      </c>
    </row>
    <row r="29" spans="1:3" x14ac:dyDescent="0.35">
      <c r="A29" s="2" t="s">
        <v>47</v>
      </c>
      <c r="B29" s="31">
        <f>SUM(Questionnaire!H42:H44)/C28</f>
        <v>0.1</v>
      </c>
      <c r="C29">
        <v>30</v>
      </c>
    </row>
    <row r="30" spans="1:3" ht="15" thickBot="1" x14ac:dyDescent="0.4">
      <c r="A30" s="4" t="s">
        <v>48</v>
      </c>
      <c r="B30" s="32">
        <f>SUM(Questionnaire!H45:H47)/C29</f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F42" sqref="F42"/>
    </sheetView>
  </sheetViews>
  <sheetFormatPr defaultRowHeight="14.5" x14ac:dyDescent="0.35"/>
  <cols>
    <col min="1" max="1" width="19.7265625" style="9" customWidth="1"/>
    <col min="2" max="2" width="45.6328125" bestFit="1" customWidth="1"/>
    <col min="3" max="3" width="67.81640625" bestFit="1" customWidth="1"/>
    <col min="4" max="4" width="19.90625" bestFit="1" customWidth="1"/>
    <col min="5" max="5" width="5.36328125" style="9" hidden="1" customWidth="1"/>
    <col min="6" max="6" width="29.7265625" bestFit="1" customWidth="1"/>
    <col min="7" max="7" width="5.36328125" style="9" hidden="1" customWidth="1"/>
    <col min="8" max="8" width="9.36328125" style="9" hidden="1" customWidth="1"/>
  </cols>
  <sheetData>
    <row r="1" spans="1:8" s="1" customFormat="1" ht="29.5" thickBot="1" x14ac:dyDescent="0.4">
      <c r="A1" s="29" t="s">
        <v>0</v>
      </c>
      <c r="B1" s="28" t="s">
        <v>1</v>
      </c>
      <c r="C1" s="28" t="s">
        <v>7</v>
      </c>
      <c r="D1" s="28" t="s">
        <v>77</v>
      </c>
      <c r="E1" s="29" t="s">
        <v>78</v>
      </c>
      <c r="F1" s="28" t="s">
        <v>70</v>
      </c>
      <c r="G1" s="8" t="s">
        <v>78</v>
      </c>
      <c r="H1" s="11" t="s">
        <v>82</v>
      </c>
    </row>
    <row r="2" spans="1:8" x14ac:dyDescent="0.35">
      <c r="A2" s="43" t="s">
        <v>2</v>
      </c>
      <c r="B2" s="42" t="s">
        <v>14</v>
      </c>
      <c r="C2" s="12" t="s">
        <v>8</v>
      </c>
      <c r="D2" s="12" t="s">
        <v>75</v>
      </c>
      <c r="E2" s="13">
        <f>VLOOKUP(D2,Reference!$D$2:$E$7,2,FALSE)</f>
        <v>5</v>
      </c>
      <c r="F2" s="14" t="s">
        <v>69</v>
      </c>
      <c r="G2" s="9">
        <f>VLOOKUP(F2,Reference!$A$2:$B$7,2,FALSE)</f>
        <v>5</v>
      </c>
      <c r="H2" s="9">
        <f>E2+G2</f>
        <v>10</v>
      </c>
    </row>
    <row r="3" spans="1:8" x14ac:dyDescent="0.35">
      <c r="A3" s="44"/>
      <c r="B3" s="39"/>
      <c r="C3" s="15" t="s">
        <v>9</v>
      </c>
      <c r="D3" s="15" t="s">
        <v>75</v>
      </c>
      <c r="E3" s="16">
        <f>VLOOKUP(D3,Reference!$D$2:$E$7,2,FALSE)</f>
        <v>5</v>
      </c>
      <c r="F3" s="17" t="s">
        <v>69</v>
      </c>
      <c r="G3" s="9">
        <f>VLOOKUP(F3,Reference!$A$2:$B$7,2,FALSE)</f>
        <v>5</v>
      </c>
      <c r="H3" s="9">
        <f t="shared" ref="H3:H47" si="0">E3+G3</f>
        <v>10</v>
      </c>
    </row>
    <row r="4" spans="1:8" x14ac:dyDescent="0.35">
      <c r="A4" s="44"/>
      <c r="B4" s="39"/>
      <c r="C4" s="15" t="s">
        <v>13</v>
      </c>
      <c r="D4" s="15" t="s">
        <v>74</v>
      </c>
      <c r="E4" s="16">
        <f>VLOOKUP(D4,Reference!$D$2:$E$7,2,FALSE)</f>
        <v>4</v>
      </c>
      <c r="F4" s="17" t="s">
        <v>69</v>
      </c>
      <c r="G4" s="9">
        <f>VLOOKUP(F4,Reference!$A$2:$B$7,2,FALSE)</f>
        <v>5</v>
      </c>
      <c r="H4" s="9">
        <f t="shared" si="0"/>
        <v>9</v>
      </c>
    </row>
    <row r="5" spans="1:8" x14ac:dyDescent="0.35">
      <c r="A5" s="44"/>
      <c r="B5" s="38" t="s">
        <v>3</v>
      </c>
      <c r="C5" s="18" t="s">
        <v>10</v>
      </c>
      <c r="D5" s="18" t="s">
        <v>75</v>
      </c>
      <c r="E5" s="19">
        <f>VLOOKUP(D5,Reference!$D$2:$E$7,2,FALSE)</f>
        <v>5</v>
      </c>
      <c r="F5" s="3" t="s">
        <v>69</v>
      </c>
      <c r="G5" s="9">
        <f>VLOOKUP(F5,Reference!$A$2:$B$7,2,FALSE)</f>
        <v>5</v>
      </c>
      <c r="H5" s="9">
        <f t="shared" si="0"/>
        <v>10</v>
      </c>
    </row>
    <row r="6" spans="1:8" x14ac:dyDescent="0.35">
      <c r="A6" s="44"/>
      <c r="B6" s="38"/>
      <c r="C6" s="18" t="s">
        <v>12</v>
      </c>
      <c r="D6" s="18" t="s">
        <v>74</v>
      </c>
      <c r="E6" s="19">
        <f>VLOOKUP(D6,Reference!$D$2:$E$7,2,FALSE)</f>
        <v>4</v>
      </c>
      <c r="F6" s="3" t="s">
        <v>69</v>
      </c>
      <c r="G6" s="9">
        <f>VLOOKUP(F6,Reference!$A$2:$B$7,2,FALSE)</f>
        <v>5</v>
      </c>
      <c r="H6" s="9">
        <f t="shared" si="0"/>
        <v>9</v>
      </c>
    </row>
    <row r="7" spans="1:8" x14ac:dyDescent="0.35">
      <c r="A7" s="44"/>
      <c r="B7" s="38"/>
      <c r="C7" s="18" t="s">
        <v>11</v>
      </c>
      <c r="D7" s="18" t="s">
        <v>73</v>
      </c>
      <c r="E7" s="19">
        <f>VLOOKUP(D7,Reference!$D$2:$E$7,2,FALSE)</f>
        <v>3</v>
      </c>
      <c r="F7" s="3" t="s">
        <v>69</v>
      </c>
      <c r="G7" s="9">
        <f>VLOOKUP(F7,Reference!$A$2:$B$7,2,FALSE)</f>
        <v>5</v>
      </c>
      <c r="H7" s="9">
        <f t="shared" si="0"/>
        <v>8</v>
      </c>
    </row>
    <row r="8" spans="1:8" x14ac:dyDescent="0.35">
      <c r="A8" s="44"/>
      <c r="B8" s="39" t="s">
        <v>4</v>
      </c>
      <c r="C8" s="15" t="s">
        <v>30</v>
      </c>
      <c r="D8" s="15" t="s">
        <v>74</v>
      </c>
      <c r="E8" s="16">
        <f>VLOOKUP(D8,Reference!$D$2:$E$7,2,FALSE)</f>
        <v>4</v>
      </c>
      <c r="F8" s="17" t="s">
        <v>69</v>
      </c>
      <c r="G8" s="9">
        <f>VLOOKUP(F8,Reference!$A$2:$B$7,2,FALSE)</f>
        <v>5</v>
      </c>
      <c r="H8" s="9">
        <f t="shared" si="0"/>
        <v>9</v>
      </c>
    </row>
    <row r="9" spans="1:8" x14ac:dyDescent="0.35">
      <c r="A9" s="44"/>
      <c r="B9" s="39"/>
      <c r="C9" s="15" t="s">
        <v>16</v>
      </c>
      <c r="D9" s="15" t="s">
        <v>74</v>
      </c>
      <c r="E9" s="16">
        <f>VLOOKUP(D9,Reference!$D$2:$E$7,2,FALSE)</f>
        <v>4</v>
      </c>
      <c r="F9" s="17" t="s">
        <v>69</v>
      </c>
      <c r="G9" s="9">
        <f>VLOOKUP(F9,Reference!$A$2:$B$7,2,FALSE)</f>
        <v>5</v>
      </c>
      <c r="H9" s="9">
        <f t="shared" si="0"/>
        <v>9</v>
      </c>
    </row>
    <row r="10" spans="1:8" x14ac:dyDescent="0.35">
      <c r="A10" s="44"/>
      <c r="B10" s="39"/>
      <c r="C10" s="15" t="s">
        <v>81</v>
      </c>
      <c r="D10" s="15" t="s">
        <v>73</v>
      </c>
      <c r="E10" s="16">
        <f>VLOOKUP(D10,Reference!$D$2:$E$7,2,FALSE)</f>
        <v>3</v>
      </c>
      <c r="F10" s="17" t="s">
        <v>69</v>
      </c>
      <c r="G10" s="9">
        <f>VLOOKUP(F10,Reference!$A$2:$B$7,2,FALSE)</f>
        <v>5</v>
      </c>
      <c r="H10" s="9">
        <f t="shared" si="0"/>
        <v>8</v>
      </c>
    </row>
    <row r="11" spans="1:8" x14ac:dyDescent="0.35">
      <c r="A11" s="44"/>
      <c r="B11" s="38" t="s">
        <v>5</v>
      </c>
      <c r="C11" s="18" t="s">
        <v>17</v>
      </c>
      <c r="D11" s="18" t="s">
        <v>73</v>
      </c>
      <c r="E11" s="19">
        <f>VLOOKUP(D11,Reference!$D$2:$E$7,2,FALSE)</f>
        <v>3</v>
      </c>
      <c r="F11" s="3" t="s">
        <v>68</v>
      </c>
      <c r="G11" s="9">
        <f>VLOOKUP(F11,Reference!$A$2:$B$7,2,FALSE)</f>
        <v>4</v>
      </c>
      <c r="H11" s="9">
        <f t="shared" si="0"/>
        <v>7</v>
      </c>
    </row>
    <row r="12" spans="1:8" x14ac:dyDescent="0.35">
      <c r="A12" s="44"/>
      <c r="B12" s="38"/>
      <c r="C12" s="18" t="s">
        <v>18</v>
      </c>
      <c r="D12" s="18" t="s">
        <v>74</v>
      </c>
      <c r="E12" s="19">
        <f>VLOOKUP(D12,Reference!$D$2:$E$7,2,FALSE)</f>
        <v>4</v>
      </c>
      <c r="F12" s="3" t="s">
        <v>68</v>
      </c>
      <c r="G12" s="9">
        <f>VLOOKUP(F12,Reference!$A$2:$B$7,2,FALSE)</f>
        <v>4</v>
      </c>
      <c r="H12" s="9">
        <f t="shared" si="0"/>
        <v>8</v>
      </c>
    </row>
    <row r="13" spans="1:8" x14ac:dyDescent="0.35">
      <c r="A13" s="44"/>
      <c r="B13" s="38"/>
      <c r="C13" s="18" t="s">
        <v>19</v>
      </c>
      <c r="D13" s="18" t="s">
        <v>72</v>
      </c>
      <c r="E13" s="19">
        <f>VLOOKUP(D13,Reference!$D$2:$E$7,2,FALSE)</f>
        <v>2</v>
      </c>
      <c r="F13" s="3" t="s">
        <v>68</v>
      </c>
      <c r="G13" s="9">
        <f>VLOOKUP(F13,Reference!$A$2:$B$7,2,FALSE)</f>
        <v>4</v>
      </c>
      <c r="H13" s="9">
        <f t="shared" si="0"/>
        <v>6</v>
      </c>
    </row>
    <row r="14" spans="1:8" x14ac:dyDescent="0.35">
      <c r="A14" s="44"/>
      <c r="B14" s="39" t="s">
        <v>6</v>
      </c>
      <c r="C14" s="15" t="s">
        <v>20</v>
      </c>
      <c r="D14" s="15" t="s">
        <v>73</v>
      </c>
      <c r="E14" s="16">
        <f>VLOOKUP(D14,Reference!$D$2:$E$7,2,FALSE)</f>
        <v>3</v>
      </c>
      <c r="F14" s="17" t="s">
        <v>67</v>
      </c>
      <c r="G14" s="9">
        <f>VLOOKUP(F14,Reference!$A$2:$B$7,2,FALSE)</f>
        <v>3</v>
      </c>
      <c r="H14" s="9">
        <f t="shared" si="0"/>
        <v>6</v>
      </c>
    </row>
    <row r="15" spans="1:8" x14ac:dyDescent="0.35">
      <c r="A15" s="44"/>
      <c r="B15" s="39"/>
      <c r="C15" s="15" t="s">
        <v>21</v>
      </c>
      <c r="D15" s="15" t="s">
        <v>71</v>
      </c>
      <c r="E15" s="16">
        <f>VLOOKUP(D15,Reference!$D$2:$E$7,2,FALSE)</f>
        <v>1</v>
      </c>
      <c r="F15" s="17" t="s">
        <v>65</v>
      </c>
      <c r="G15" s="9">
        <f>VLOOKUP(F15,Reference!$A$2:$B$7,2,FALSE)</f>
        <v>1</v>
      </c>
      <c r="H15" s="9">
        <f t="shared" si="0"/>
        <v>2</v>
      </c>
    </row>
    <row r="16" spans="1:8" x14ac:dyDescent="0.35">
      <c r="A16" s="44"/>
      <c r="B16" s="39"/>
      <c r="C16" s="15" t="s">
        <v>22</v>
      </c>
      <c r="D16" s="15" t="s">
        <v>71</v>
      </c>
      <c r="E16" s="16">
        <f>VLOOKUP(D16,Reference!$D$2:$E$7,2,FALSE)</f>
        <v>1</v>
      </c>
      <c r="F16" s="17" t="s">
        <v>65</v>
      </c>
      <c r="G16" s="9">
        <f>VLOOKUP(F16,Reference!$A$2:$B$7,2,FALSE)</f>
        <v>1</v>
      </c>
      <c r="H16" s="9">
        <f t="shared" si="0"/>
        <v>2</v>
      </c>
    </row>
    <row r="17" spans="1:8" ht="15" thickBot="1" x14ac:dyDescent="0.4">
      <c r="A17" s="45"/>
      <c r="B17" s="40"/>
      <c r="C17" s="20" t="s">
        <v>23</v>
      </c>
      <c r="D17" s="20" t="s">
        <v>71</v>
      </c>
      <c r="E17" s="21">
        <f>VLOOKUP(D17,Reference!$D$2:$E$7,2,FALSE)</f>
        <v>1</v>
      </c>
      <c r="F17" s="22" t="s">
        <v>65</v>
      </c>
      <c r="G17" s="9">
        <f>VLOOKUP(F17,Reference!$A$2:$B$7,2,FALSE)</f>
        <v>1</v>
      </c>
      <c r="H17" s="9">
        <f t="shared" si="0"/>
        <v>2</v>
      </c>
    </row>
    <row r="18" spans="1:8" x14ac:dyDescent="0.35">
      <c r="A18" s="46" t="s">
        <v>24</v>
      </c>
      <c r="B18" s="49" t="s">
        <v>25</v>
      </c>
      <c r="C18" s="23" t="s">
        <v>29</v>
      </c>
      <c r="D18" s="23" t="s">
        <v>75</v>
      </c>
      <c r="E18" s="24">
        <f>VLOOKUP(D18,Reference!$D$2:$E$7,2,FALSE)</f>
        <v>5</v>
      </c>
      <c r="F18" s="25" t="s">
        <v>69</v>
      </c>
      <c r="G18" s="9">
        <f>VLOOKUP(F18,Reference!$A$2:$B$7,2,FALSE)</f>
        <v>5</v>
      </c>
      <c r="H18" s="9">
        <f t="shared" si="0"/>
        <v>10</v>
      </c>
    </row>
    <row r="19" spans="1:8" x14ac:dyDescent="0.35">
      <c r="A19" s="47"/>
      <c r="B19" s="38"/>
      <c r="C19" s="18" t="s">
        <v>15</v>
      </c>
      <c r="D19" s="18" t="s">
        <v>74</v>
      </c>
      <c r="E19" s="19">
        <f>VLOOKUP(D19,Reference!$D$2:$E$7,2,FALSE)</f>
        <v>4</v>
      </c>
      <c r="F19" s="3" t="s">
        <v>69</v>
      </c>
      <c r="G19" s="9">
        <f>VLOOKUP(F19,Reference!$A$2:$B$7,2,FALSE)</f>
        <v>5</v>
      </c>
      <c r="H19" s="9">
        <f t="shared" si="0"/>
        <v>9</v>
      </c>
    </row>
    <row r="20" spans="1:8" x14ac:dyDescent="0.35">
      <c r="A20" s="47"/>
      <c r="B20" s="38"/>
      <c r="C20" s="18" t="s">
        <v>31</v>
      </c>
      <c r="D20" s="18" t="s">
        <v>73</v>
      </c>
      <c r="E20" s="19">
        <f>VLOOKUP(D20,Reference!$D$2:$E$7,2,FALSE)</f>
        <v>3</v>
      </c>
      <c r="F20" s="3" t="s">
        <v>69</v>
      </c>
      <c r="G20" s="9">
        <f>VLOOKUP(F20,Reference!$A$2:$B$7,2,FALSE)</f>
        <v>5</v>
      </c>
      <c r="H20" s="9">
        <f t="shared" si="0"/>
        <v>8</v>
      </c>
    </row>
    <row r="21" spans="1:8" x14ac:dyDescent="0.35">
      <c r="A21" s="47"/>
      <c r="B21" s="39" t="s">
        <v>26</v>
      </c>
      <c r="C21" s="15" t="s">
        <v>32</v>
      </c>
      <c r="D21" s="15" t="s">
        <v>73</v>
      </c>
      <c r="E21" s="16">
        <f>VLOOKUP(D21,Reference!$D$2:$E$7,2,FALSE)</f>
        <v>3</v>
      </c>
      <c r="F21" s="17" t="s">
        <v>66</v>
      </c>
      <c r="G21" s="9">
        <f>VLOOKUP(F21,Reference!$A$2:$B$7,2,FALSE)</f>
        <v>2</v>
      </c>
      <c r="H21" s="9">
        <f t="shared" si="0"/>
        <v>5</v>
      </c>
    </row>
    <row r="22" spans="1:8" x14ac:dyDescent="0.35">
      <c r="A22" s="47"/>
      <c r="B22" s="39"/>
      <c r="C22" s="15" t="s">
        <v>33</v>
      </c>
      <c r="D22" s="15" t="s">
        <v>73</v>
      </c>
      <c r="E22" s="16">
        <f>VLOOKUP(D22,Reference!$D$2:$E$7,2,FALSE)</f>
        <v>3</v>
      </c>
      <c r="F22" s="17" t="s">
        <v>68</v>
      </c>
      <c r="G22" s="9">
        <f>VLOOKUP(F22,Reference!$A$2:$B$7,2,FALSE)</f>
        <v>4</v>
      </c>
      <c r="H22" s="9">
        <f t="shared" si="0"/>
        <v>7</v>
      </c>
    </row>
    <row r="23" spans="1:8" x14ac:dyDescent="0.35">
      <c r="A23" s="47"/>
      <c r="B23" s="39"/>
      <c r="C23" s="15" t="s">
        <v>44</v>
      </c>
      <c r="D23" s="15" t="s">
        <v>73</v>
      </c>
      <c r="E23" s="16">
        <f>VLOOKUP(D23,Reference!$D$2:$E$7,2,FALSE)</f>
        <v>3</v>
      </c>
      <c r="F23" s="17" t="s">
        <v>67</v>
      </c>
      <c r="G23" s="9">
        <f>VLOOKUP(F23,Reference!$A$2:$B$7,2,FALSE)</f>
        <v>3</v>
      </c>
      <c r="H23" s="9">
        <f t="shared" si="0"/>
        <v>6</v>
      </c>
    </row>
    <row r="24" spans="1:8" x14ac:dyDescent="0.35">
      <c r="A24" s="47"/>
      <c r="B24" s="38" t="s">
        <v>27</v>
      </c>
      <c r="C24" s="18" t="s">
        <v>34</v>
      </c>
      <c r="D24" s="18" t="s">
        <v>73</v>
      </c>
      <c r="E24" s="19">
        <f>VLOOKUP(D24,Reference!$D$2:$E$7,2,FALSE)</f>
        <v>3</v>
      </c>
      <c r="F24" s="3" t="s">
        <v>66</v>
      </c>
      <c r="G24" s="9">
        <f>VLOOKUP(F24,Reference!$A$2:$B$7,2,FALSE)</f>
        <v>2</v>
      </c>
      <c r="H24" s="9">
        <f t="shared" si="0"/>
        <v>5</v>
      </c>
    </row>
    <row r="25" spans="1:8" x14ac:dyDescent="0.35">
      <c r="A25" s="47"/>
      <c r="B25" s="38"/>
      <c r="C25" s="18" t="s">
        <v>42</v>
      </c>
      <c r="D25" s="18" t="s">
        <v>73</v>
      </c>
      <c r="E25" s="19">
        <f>VLOOKUP(D25,Reference!$D$2:$E$7,2,FALSE)</f>
        <v>3</v>
      </c>
      <c r="F25" s="3" t="s">
        <v>65</v>
      </c>
      <c r="G25" s="9">
        <f>VLOOKUP(F25,Reference!$A$2:$B$7,2,FALSE)</f>
        <v>1</v>
      </c>
      <c r="H25" s="9">
        <f t="shared" si="0"/>
        <v>4</v>
      </c>
    </row>
    <row r="26" spans="1:8" x14ac:dyDescent="0.35">
      <c r="A26" s="47"/>
      <c r="B26" s="38"/>
      <c r="C26" s="18" t="s">
        <v>41</v>
      </c>
      <c r="D26" s="18" t="s">
        <v>79</v>
      </c>
      <c r="E26" s="19">
        <f>VLOOKUP(D26,Reference!$D$2:$E$7,2,FALSE)</f>
        <v>0</v>
      </c>
      <c r="F26" s="3" t="s">
        <v>79</v>
      </c>
      <c r="G26" s="9">
        <f>VLOOKUP(F26,Reference!$A$2:$B$7,2,FALSE)</f>
        <v>0</v>
      </c>
      <c r="H26" s="9">
        <f t="shared" si="0"/>
        <v>0</v>
      </c>
    </row>
    <row r="27" spans="1:8" x14ac:dyDescent="0.35">
      <c r="A27" s="47"/>
      <c r="B27" s="39" t="s">
        <v>28</v>
      </c>
      <c r="C27" s="15" t="s">
        <v>35</v>
      </c>
      <c r="D27" s="15" t="s">
        <v>79</v>
      </c>
      <c r="E27" s="16">
        <f>VLOOKUP(D27,Reference!$D$2:$E$7,2,FALSE)</f>
        <v>0</v>
      </c>
      <c r="F27" s="17" t="s">
        <v>79</v>
      </c>
      <c r="G27" s="9">
        <f>VLOOKUP(F27,Reference!$A$2:$B$7,2,FALSE)</f>
        <v>0</v>
      </c>
      <c r="H27" s="9">
        <f t="shared" si="0"/>
        <v>0</v>
      </c>
    </row>
    <row r="28" spans="1:8" x14ac:dyDescent="0.35">
      <c r="A28" s="47"/>
      <c r="B28" s="39"/>
      <c r="C28" s="15" t="s">
        <v>36</v>
      </c>
      <c r="D28" s="15" t="s">
        <v>72</v>
      </c>
      <c r="E28" s="16">
        <f>VLOOKUP(D28,Reference!$D$2:$E$7,2,FALSE)</f>
        <v>2</v>
      </c>
      <c r="F28" s="17" t="s">
        <v>67</v>
      </c>
      <c r="G28" s="9">
        <f>VLOOKUP(F28,Reference!$A$2:$B$7,2,FALSE)</f>
        <v>3</v>
      </c>
      <c r="H28" s="9">
        <f t="shared" si="0"/>
        <v>5</v>
      </c>
    </row>
    <row r="29" spans="1:8" x14ac:dyDescent="0.35">
      <c r="A29" s="47"/>
      <c r="B29" s="39"/>
      <c r="C29" s="15" t="s">
        <v>37</v>
      </c>
      <c r="D29" s="15" t="s">
        <v>79</v>
      </c>
      <c r="E29" s="16">
        <f>VLOOKUP(D29,Reference!$D$2:$E$7,2,FALSE)</f>
        <v>0</v>
      </c>
      <c r="F29" s="17" t="s">
        <v>79</v>
      </c>
      <c r="G29" s="9">
        <f>VLOOKUP(F29,Reference!$A$2:$B$7,2,FALSE)</f>
        <v>0</v>
      </c>
      <c r="H29" s="9">
        <f t="shared" si="0"/>
        <v>0</v>
      </c>
    </row>
    <row r="30" spans="1:8" x14ac:dyDescent="0.35">
      <c r="A30" s="47"/>
      <c r="B30" s="38" t="s">
        <v>38</v>
      </c>
      <c r="C30" s="18" t="s">
        <v>39</v>
      </c>
      <c r="D30" s="18" t="s">
        <v>79</v>
      </c>
      <c r="E30" s="19">
        <f>VLOOKUP(D30,Reference!$D$2:$E$7,2,FALSE)</f>
        <v>0</v>
      </c>
      <c r="F30" s="3" t="s">
        <v>79</v>
      </c>
      <c r="G30" s="9">
        <f>VLOOKUP(F30,Reference!$A$2:$B$7,2,FALSE)</f>
        <v>0</v>
      </c>
      <c r="H30" s="9">
        <f t="shared" si="0"/>
        <v>0</v>
      </c>
    </row>
    <row r="31" spans="1:8" x14ac:dyDescent="0.35">
      <c r="A31" s="47"/>
      <c r="B31" s="38"/>
      <c r="C31" s="18" t="s">
        <v>40</v>
      </c>
      <c r="D31" s="18" t="s">
        <v>73</v>
      </c>
      <c r="E31" s="19">
        <f>VLOOKUP(D31,Reference!$D$2:$E$7,2,FALSE)</f>
        <v>3</v>
      </c>
      <c r="F31" s="3" t="s">
        <v>67</v>
      </c>
      <c r="G31" s="9">
        <f>VLOOKUP(F31,Reference!$A$2:$B$7,2,FALSE)</f>
        <v>3</v>
      </c>
      <c r="H31" s="9">
        <f t="shared" si="0"/>
        <v>6</v>
      </c>
    </row>
    <row r="32" spans="1:8" ht="15" thickBot="1" x14ac:dyDescent="0.4">
      <c r="A32" s="48"/>
      <c r="B32" s="41"/>
      <c r="C32" s="26"/>
      <c r="D32" s="26" t="s">
        <v>79</v>
      </c>
      <c r="E32" s="27">
        <f>VLOOKUP(D32,Reference!$D$2:$E$7,2,FALSE)</f>
        <v>0</v>
      </c>
      <c r="F32" s="5" t="s">
        <v>79</v>
      </c>
      <c r="G32" s="9">
        <f>VLOOKUP(F32,Reference!$A$2:$B$7,2,FALSE)</f>
        <v>0</v>
      </c>
      <c r="H32" s="9">
        <f t="shared" si="0"/>
        <v>0</v>
      </c>
    </row>
    <row r="33" spans="1:8" x14ac:dyDescent="0.35">
      <c r="A33" s="43" t="s">
        <v>43</v>
      </c>
      <c r="B33" s="42" t="s">
        <v>45</v>
      </c>
      <c r="C33" s="12" t="s">
        <v>49</v>
      </c>
      <c r="D33" s="12" t="s">
        <v>75</v>
      </c>
      <c r="E33" s="13">
        <f>VLOOKUP(D33,Reference!$D$2:$E$7,2,FALSE)</f>
        <v>5</v>
      </c>
      <c r="F33" s="14" t="s">
        <v>69</v>
      </c>
      <c r="G33" s="9">
        <f>VLOOKUP(F33,Reference!$A$2:$B$7,2,FALSE)</f>
        <v>5</v>
      </c>
      <c r="H33" s="9">
        <f t="shared" si="0"/>
        <v>10</v>
      </c>
    </row>
    <row r="34" spans="1:8" x14ac:dyDescent="0.35">
      <c r="A34" s="44"/>
      <c r="B34" s="39"/>
      <c r="C34" s="15" t="s">
        <v>50</v>
      </c>
      <c r="D34" s="15" t="s">
        <v>73</v>
      </c>
      <c r="E34" s="16">
        <f>VLOOKUP(D34,Reference!$D$2:$E$7,2,FALSE)</f>
        <v>3</v>
      </c>
      <c r="F34" s="17" t="s">
        <v>69</v>
      </c>
      <c r="G34" s="9">
        <f>VLOOKUP(F34,Reference!$A$2:$B$7,2,FALSE)</f>
        <v>5</v>
      </c>
      <c r="H34" s="9">
        <f t="shared" si="0"/>
        <v>8</v>
      </c>
    </row>
    <row r="35" spans="1:8" x14ac:dyDescent="0.35">
      <c r="A35" s="44"/>
      <c r="B35" s="39"/>
      <c r="C35" s="15" t="s">
        <v>51</v>
      </c>
      <c r="D35" s="15" t="s">
        <v>73</v>
      </c>
      <c r="E35" s="16">
        <f>VLOOKUP(D35,Reference!$D$2:$E$7,2,FALSE)</f>
        <v>3</v>
      </c>
      <c r="F35" s="17" t="s">
        <v>69</v>
      </c>
      <c r="G35" s="9">
        <f>VLOOKUP(F35,Reference!$A$2:$B$7,2,FALSE)</f>
        <v>5</v>
      </c>
      <c r="H35" s="9">
        <f t="shared" si="0"/>
        <v>8</v>
      </c>
    </row>
    <row r="36" spans="1:8" x14ac:dyDescent="0.35">
      <c r="A36" s="44"/>
      <c r="B36" s="38" t="s">
        <v>46</v>
      </c>
      <c r="C36" s="18" t="s">
        <v>52</v>
      </c>
      <c r="D36" s="18" t="s">
        <v>74</v>
      </c>
      <c r="E36" s="19">
        <f>VLOOKUP(D36,Reference!$D$2:$E$7,2,FALSE)</f>
        <v>4</v>
      </c>
      <c r="F36" s="3" t="s">
        <v>68</v>
      </c>
      <c r="G36" s="9">
        <f>VLOOKUP(F36,Reference!$A$2:$B$7,2,FALSE)</f>
        <v>4</v>
      </c>
      <c r="H36" s="9">
        <f t="shared" si="0"/>
        <v>8</v>
      </c>
    </row>
    <row r="37" spans="1:8" x14ac:dyDescent="0.35">
      <c r="A37" s="44"/>
      <c r="B37" s="38"/>
      <c r="C37" s="18" t="s">
        <v>53</v>
      </c>
      <c r="D37" s="18" t="s">
        <v>75</v>
      </c>
      <c r="E37" s="19">
        <f>VLOOKUP(D37,Reference!$D$2:$E$7,2,FALSE)</f>
        <v>5</v>
      </c>
      <c r="F37" s="3" t="s">
        <v>69</v>
      </c>
      <c r="G37" s="9">
        <f>VLOOKUP(F37,Reference!$A$2:$B$7,2,FALSE)</f>
        <v>5</v>
      </c>
      <c r="H37" s="9">
        <f t="shared" si="0"/>
        <v>10</v>
      </c>
    </row>
    <row r="38" spans="1:8" x14ac:dyDescent="0.35">
      <c r="A38" s="44"/>
      <c r="B38" s="38"/>
      <c r="C38" s="18" t="s">
        <v>55</v>
      </c>
      <c r="D38" s="18" t="s">
        <v>72</v>
      </c>
      <c r="E38" s="19">
        <f>VLOOKUP(D38,Reference!$D$2:$E$7,2,FALSE)</f>
        <v>2</v>
      </c>
      <c r="F38" s="3" t="s">
        <v>68</v>
      </c>
      <c r="G38" s="9">
        <f>VLOOKUP(F38,Reference!$A$2:$B$7,2,FALSE)</f>
        <v>4</v>
      </c>
      <c r="H38" s="9">
        <f t="shared" si="0"/>
        <v>6</v>
      </c>
    </row>
    <row r="39" spans="1:8" x14ac:dyDescent="0.35">
      <c r="A39" s="44"/>
      <c r="B39" s="39" t="s">
        <v>54</v>
      </c>
      <c r="C39" s="15" t="s">
        <v>56</v>
      </c>
      <c r="D39" s="15" t="s">
        <v>74</v>
      </c>
      <c r="E39" s="16">
        <f>VLOOKUP(D39,Reference!$D$2:$E$7,2,FALSE)</f>
        <v>4</v>
      </c>
      <c r="F39" s="17" t="s">
        <v>69</v>
      </c>
      <c r="G39" s="9">
        <f>VLOOKUP(F39,Reference!$A$2:$B$7,2,FALSE)</f>
        <v>5</v>
      </c>
      <c r="H39" s="9">
        <f t="shared" si="0"/>
        <v>9</v>
      </c>
    </row>
    <row r="40" spans="1:8" x14ac:dyDescent="0.35">
      <c r="A40" s="44"/>
      <c r="B40" s="39"/>
      <c r="C40" s="15" t="s">
        <v>57</v>
      </c>
      <c r="D40" s="15" t="s">
        <v>74</v>
      </c>
      <c r="E40" s="16">
        <f>VLOOKUP(D40,Reference!$D$2:$E$7,2,FALSE)</f>
        <v>4</v>
      </c>
      <c r="F40" s="17" t="s">
        <v>69</v>
      </c>
      <c r="G40" s="9">
        <f>VLOOKUP(F40,Reference!$A$2:$B$7,2,FALSE)</f>
        <v>5</v>
      </c>
      <c r="H40" s="9">
        <f t="shared" si="0"/>
        <v>9</v>
      </c>
    </row>
    <row r="41" spans="1:8" x14ac:dyDescent="0.35">
      <c r="A41" s="44"/>
      <c r="B41" s="39"/>
      <c r="C41" s="15" t="s">
        <v>58</v>
      </c>
      <c r="D41" s="15" t="s">
        <v>74</v>
      </c>
      <c r="E41" s="16">
        <f>VLOOKUP(D41,Reference!$D$2:$E$7,2,FALSE)</f>
        <v>4</v>
      </c>
      <c r="F41" s="17" t="s">
        <v>68</v>
      </c>
      <c r="G41" s="9">
        <f>VLOOKUP(F41,Reference!$A$2:$B$7,2,FALSE)</f>
        <v>4</v>
      </c>
      <c r="H41" s="9">
        <f t="shared" si="0"/>
        <v>8</v>
      </c>
    </row>
    <row r="42" spans="1:8" x14ac:dyDescent="0.35">
      <c r="A42" s="44"/>
      <c r="B42" s="38" t="s">
        <v>47</v>
      </c>
      <c r="C42" s="18" t="s">
        <v>59</v>
      </c>
      <c r="D42" s="18" t="s">
        <v>72</v>
      </c>
      <c r="E42" s="19">
        <f>VLOOKUP(D42,Reference!$D$2:$E$7,2,FALSE)</f>
        <v>2</v>
      </c>
      <c r="F42" s="3" t="s">
        <v>65</v>
      </c>
      <c r="G42" s="9">
        <f>VLOOKUP(F42,Reference!$A$2:$B$7,2,FALSE)</f>
        <v>1</v>
      </c>
      <c r="H42" s="9">
        <f t="shared" si="0"/>
        <v>3</v>
      </c>
    </row>
    <row r="43" spans="1:8" x14ac:dyDescent="0.35">
      <c r="A43" s="44"/>
      <c r="B43" s="38"/>
      <c r="C43" s="18" t="s">
        <v>60</v>
      </c>
      <c r="D43" s="18" t="s">
        <v>79</v>
      </c>
      <c r="E43" s="19">
        <f>VLOOKUP(D43,Reference!$D$2:$E$7,2,FALSE)</f>
        <v>0</v>
      </c>
      <c r="F43" s="3" t="s">
        <v>79</v>
      </c>
      <c r="G43" s="9">
        <f>VLOOKUP(F43,Reference!$A$2:$B$7,2,FALSE)</f>
        <v>0</v>
      </c>
      <c r="H43" s="9">
        <f t="shared" si="0"/>
        <v>0</v>
      </c>
    </row>
    <row r="44" spans="1:8" x14ac:dyDescent="0.35">
      <c r="A44" s="44"/>
      <c r="B44" s="38"/>
      <c r="C44" s="18" t="s">
        <v>61</v>
      </c>
      <c r="D44" s="18" t="s">
        <v>79</v>
      </c>
      <c r="E44" s="19">
        <f>VLOOKUP(D44,Reference!$D$2:$E$7,2,FALSE)</f>
        <v>0</v>
      </c>
      <c r="F44" s="3" t="s">
        <v>79</v>
      </c>
      <c r="G44" s="9">
        <f>VLOOKUP(F44,Reference!$A$2:$B$7,2,FALSE)</f>
        <v>0</v>
      </c>
      <c r="H44" s="9">
        <f t="shared" si="0"/>
        <v>0</v>
      </c>
    </row>
    <row r="45" spans="1:8" x14ac:dyDescent="0.35">
      <c r="A45" s="44"/>
      <c r="B45" s="39" t="s">
        <v>48</v>
      </c>
      <c r="C45" s="15" t="s">
        <v>63</v>
      </c>
      <c r="D45" s="15" t="s">
        <v>79</v>
      </c>
      <c r="E45" s="16">
        <f>VLOOKUP(D45,Reference!$D$2:$E$7,2,FALSE)</f>
        <v>0</v>
      </c>
      <c r="F45" s="17" t="s">
        <v>79</v>
      </c>
      <c r="G45" s="9">
        <f>VLOOKUP(F45,Reference!$A$2:$B$7,2,FALSE)</f>
        <v>0</v>
      </c>
      <c r="H45" s="9">
        <f t="shared" si="0"/>
        <v>0</v>
      </c>
    </row>
    <row r="46" spans="1:8" x14ac:dyDescent="0.35">
      <c r="A46" s="44"/>
      <c r="B46" s="39"/>
      <c r="C46" s="15" t="s">
        <v>62</v>
      </c>
      <c r="D46" s="15" t="s">
        <v>79</v>
      </c>
      <c r="E46" s="16">
        <f>VLOOKUP(D46,Reference!$D$2:$E$7,2,FALSE)</f>
        <v>0</v>
      </c>
      <c r="F46" s="17" t="s">
        <v>79</v>
      </c>
      <c r="G46" s="9">
        <f>VLOOKUP(F46,Reference!$A$2:$B$7,2,FALSE)</f>
        <v>0</v>
      </c>
      <c r="H46" s="9">
        <f t="shared" si="0"/>
        <v>0</v>
      </c>
    </row>
    <row r="47" spans="1:8" ht="15" thickBot="1" x14ac:dyDescent="0.4">
      <c r="A47" s="45"/>
      <c r="B47" s="40"/>
      <c r="C47" s="20" t="s">
        <v>64</v>
      </c>
      <c r="D47" s="20" t="s">
        <v>79</v>
      </c>
      <c r="E47" s="21">
        <f>VLOOKUP(D47,Reference!$D$2:$E$7,2,FALSE)</f>
        <v>0</v>
      </c>
      <c r="F47" s="22" t="s">
        <v>79</v>
      </c>
      <c r="G47" s="9">
        <f>VLOOKUP(F47,Reference!$A$2:$B$7,2,FALSE)</f>
        <v>0</v>
      </c>
      <c r="H47" s="9">
        <f t="shared" si="0"/>
        <v>0</v>
      </c>
    </row>
  </sheetData>
  <mergeCells count="18">
    <mergeCell ref="A2:A17"/>
    <mergeCell ref="A18:A32"/>
    <mergeCell ref="A33:A47"/>
    <mergeCell ref="B2:B4"/>
    <mergeCell ref="B5:B7"/>
    <mergeCell ref="B8:B10"/>
    <mergeCell ref="B11:B13"/>
    <mergeCell ref="B14:B17"/>
    <mergeCell ref="B18:B20"/>
    <mergeCell ref="B21:B23"/>
    <mergeCell ref="B42:B44"/>
    <mergeCell ref="B45:B47"/>
    <mergeCell ref="B24:B26"/>
    <mergeCell ref="B27:B29"/>
    <mergeCell ref="B30:B32"/>
    <mergeCell ref="B33:B35"/>
    <mergeCell ref="B36:B38"/>
    <mergeCell ref="B39:B4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Reference!$D$2:$D$7</xm:f>
          </x14:formula1>
          <xm:sqref>D2:D47</xm:sqref>
        </x14:dataValidation>
        <x14:dataValidation type="list" allowBlank="1" showInputMessage="1" showErrorMessage="1">
          <x14:formula1>
            <xm:f>Reference!$A$2:$A$7</xm:f>
          </x14:formula1>
          <xm:sqref>F2:F47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2" sqref="E2"/>
    </sheetView>
  </sheetViews>
  <sheetFormatPr defaultRowHeight="14.5" x14ac:dyDescent="0.35"/>
  <cols>
    <col min="1" max="1" width="37" bestFit="1" customWidth="1"/>
    <col min="2" max="3" width="7.90625" customWidth="1"/>
    <col min="4" max="4" width="34.54296875" customWidth="1"/>
  </cols>
  <sheetData>
    <row r="1" spans="1:5" x14ac:dyDescent="0.35">
      <c r="A1" s="6" t="s">
        <v>70</v>
      </c>
      <c r="B1" s="7" t="s">
        <v>78</v>
      </c>
      <c r="D1" s="6" t="s">
        <v>76</v>
      </c>
      <c r="E1" s="7" t="s">
        <v>78</v>
      </c>
    </row>
    <row r="2" spans="1:5" x14ac:dyDescent="0.35">
      <c r="A2" s="2" t="s">
        <v>79</v>
      </c>
      <c r="B2" s="3">
        <v>0</v>
      </c>
      <c r="D2" s="2" t="s">
        <v>79</v>
      </c>
      <c r="E2" s="3">
        <v>0</v>
      </c>
    </row>
    <row r="3" spans="1:5" x14ac:dyDescent="0.35">
      <c r="A3" s="2" t="s">
        <v>65</v>
      </c>
      <c r="B3" s="3">
        <v>1</v>
      </c>
      <c r="D3" s="2" t="s">
        <v>71</v>
      </c>
      <c r="E3" s="3">
        <v>1</v>
      </c>
    </row>
    <row r="4" spans="1:5" x14ac:dyDescent="0.35">
      <c r="A4" s="2" t="s">
        <v>66</v>
      </c>
      <c r="B4" s="3">
        <v>2</v>
      </c>
      <c r="D4" s="2" t="s">
        <v>72</v>
      </c>
      <c r="E4" s="3">
        <v>2</v>
      </c>
    </row>
    <row r="5" spans="1:5" x14ac:dyDescent="0.35">
      <c r="A5" s="2" t="s">
        <v>67</v>
      </c>
      <c r="B5" s="3">
        <v>3</v>
      </c>
      <c r="D5" s="2" t="s">
        <v>73</v>
      </c>
      <c r="E5" s="3">
        <v>3</v>
      </c>
    </row>
    <row r="6" spans="1:5" x14ac:dyDescent="0.35">
      <c r="A6" s="2" t="s">
        <v>68</v>
      </c>
      <c r="B6" s="3">
        <v>4</v>
      </c>
      <c r="D6" s="2" t="s">
        <v>74</v>
      </c>
      <c r="E6" s="3">
        <v>4</v>
      </c>
    </row>
    <row r="7" spans="1:5" ht="15" thickBot="1" x14ac:dyDescent="0.4">
      <c r="A7" s="4" t="s">
        <v>69</v>
      </c>
      <c r="B7" s="5">
        <v>5</v>
      </c>
      <c r="D7" s="4" t="s">
        <v>75</v>
      </c>
      <c r="E7" s="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Questionnaire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2016-04-21T15:38:32Z</dcterms:modified>
</cp:coreProperties>
</file>